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0" yWindow="120" windowWidth="19125" windowHeight="11835"/>
  </bookViews>
  <sheets>
    <sheet name="Pr_pl_2017" sheetId="1" r:id="rId1"/>
  </sheets>
  <externalReferences>
    <externalReference r:id="rId2"/>
    <externalReference r:id="rId3"/>
    <externalReference r:id="rId4"/>
  </externalReferences>
  <definedNames>
    <definedName name="__C">[0]!__C</definedName>
    <definedName name="_1_0_0kos">[1]plan!#REF!</definedName>
    <definedName name="_2_0_0ra">[1]plan!#REF!</definedName>
    <definedName name="_C">#N/A</definedName>
    <definedName name="A">#N/A</definedName>
    <definedName name="A_2">[0]!A_2</definedName>
    <definedName name="aa">#N/A</definedName>
    <definedName name="aa_2">[0]!aa_2</definedName>
    <definedName name="B">[0]!B</definedName>
    <definedName name="BILANS">[2]plan!#REF!</definedName>
    <definedName name="BILANSSPZ">[2]plan!#REF!</definedName>
    <definedName name="BV">#N/A</definedName>
    <definedName name="cr">#N/A</definedName>
    <definedName name="d">#N/A</definedName>
    <definedName name="depozyty">#REF!</definedName>
    <definedName name="g">[0]!g</definedName>
    <definedName name="koszty">[1]plan!#REF!</definedName>
    <definedName name="licznikn">#REF!</definedName>
    <definedName name="licznikr">#REF!</definedName>
    <definedName name="licznikz">#REF!</definedName>
    <definedName name="mn">#N/A</definedName>
    <definedName name="mon">#N/A</definedName>
    <definedName name="naleznosci">#REF!</definedName>
    <definedName name="_xlnm.Print_Area" localSheetId="0">Pr_pl_2017!$A$1:$E$35</definedName>
    <definedName name="PETLA">[3]!PETLA</definedName>
    <definedName name="rach1">#REF!</definedName>
    <definedName name="rach2">#REF!</definedName>
    <definedName name="rach3">#REF!</definedName>
    <definedName name="rgds">#N/A</definedName>
    <definedName name="wybkosz1">#REF!</definedName>
    <definedName name="wybkosz2">#REF!</definedName>
    <definedName name="za">#N/A</definedName>
  </definedNames>
  <calcPr calcId="145621"/>
</workbook>
</file>

<file path=xl/calcChain.xml><?xml version="1.0" encoding="utf-8"?>
<calcChain xmlns="http://schemas.openxmlformats.org/spreadsheetml/2006/main">
  <c r="E6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9" i="1"/>
  <c r="E30" i="1"/>
  <c r="E31" i="1"/>
  <c r="E32" i="1"/>
  <c r="E35" i="1"/>
  <c r="E7" i="1"/>
  <c r="C6" i="1"/>
  <c r="C25" i="1"/>
  <c r="D24" i="1" l="1"/>
  <c r="D25" i="1"/>
  <c r="D29" i="1"/>
  <c r="D6" i="1" l="1"/>
</calcChain>
</file>

<file path=xl/comments1.xml><?xml version="1.0" encoding="utf-8"?>
<comments xmlns="http://schemas.openxmlformats.org/spreadsheetml/2006/main">
  <authors>
    <author>Daria Kaczmarek</author>
  </authors>
  <commentList>
    <comment ref="D29" authorId="0">
      <text>
        <r>
          <rPr>
            <b/>
            <sz val="9"/>
            <color indexed="81"/>
            <rFont val="Tahoma"/>
            <charset val="1"/>
          </rPr>
          <t>Daria Kaczmarek:</t>
        </r>
        <r>
          <rPr>
            <sz val="9"/>
            <color indexed="81"/>
            <rFont val="Tahoma"/>
            <charset val="1"/>
          </rPr>
          <t xml:space="preserve">
12151 - wzrost całkowitego budżetu na refundację i 1 000 środki dla samorządów</t>
        </r>
      </text>
    </comment>
  </commentList>
</comments>
</file>

<file path=xl/sharedStrings.xml><?xml version="1.0" encoding="utf-8"?>
<sst xmlns="http://schemas.openxmlformats.org/spreadsheetml/2006/main" count="67" uniqueCount="67">
  <si>
    <t>Poz.</t>
  </si>
  <si>
    <t>Wyszczególnienie</t>
  </si>
  <si>
    <t>B2</t>
  </si>
  <si>
    <t>B2.1</t>
  </si>
  <si>
    <t>podstawowa opieka zdrowotna</t>
  </si>
  <si>
    <t>B2.2</t>
  </si>
  <si>
    <t>ambulatoryjna opieka specjalistyczna</t>
  </si>
  <si>
    <t>B2.3</t>
  </si>
  <si>
    <t>leczenie szpitalne, w tym:</t>
  </si>
  <si>
    <t>B2.3.1</t>
  </si>
  <si>
    <t>B2.4</t>
  </si>
  <si>
    <t>opieka psychiatryczna i leczenie uzależnień</t>
  </si>
  <si>
    <t>B2.5</t>
  </si>
  <si>
    <t>rehabilitacja lecznicza</t>
  </si>
  <si>
    <t>B2.6</t>
  </si>
  <si>
    <t>świadczenia pielęgnacyjne i opiekuńcze w ramach opieki długoterminowej</t>
  </si>
  <si>
    <t>B2.7</t>
  </si>
  <si>
    <t>opieka paliatywna i hospicyjna</t>
  </si>
  <si>
    <t>B2.8</t>
  </si>
  <si>
    <t>leczenie stomatologiczne</t>
  </si>
  <si>
    <t>B2.9</t>
  </si>
  <si>
    <t>lecznictwo uzdrowiskowe</t>
  </si>
  <si>
    <t>B2.10</t>
  </si>
  <si>
    <t>pomoc doraźna i transport sanitarny</t>
  </si>
  <si>
    <t>B2.11</t>
  </si>
  <si>
    <t>koszty profilaktycznych programów zdrowotnych finansowanych ze środków własnych Funduszu</t>
  </si>
  <si>
    <t>B2.12</t>
  </si>
  <si>
    <t>B2.13</t>
  </si>
  <si>
    <t>B2.14</t>
  </si>
  <si>
    <t>B2.14.1</t>
  </si>
  <si>
    <t>B2.15</t>
  </si>
  <si>
    <t>rezerwa na koszty realizacji zadań wynikajacych z przepisów o koordynacji</t>
  </si>
  <si>
    <t>B2.16</t>
  </si>
  <si>
    <t>B2.17</t>
  </si>
  <si>
    <t>rezerwa na koszty świadczeń opieki zdrowotnej w ramach migracji ubezpieczonych</t>
  </si>
  <si>
    <t>B2.18</t>
  </si>
  <si>
    <t>B3</t>
  </si>
  <si>
    <t xml:space="preserve">Koszty programów polityki zdrowotnej realizowanych na zlecenie </t>
  </si>
  <si>
    <t>B4</t>
  </si>
  <si>
    <t>Koszty realizacji zadań zespołów ratownictwa medycznego</t>
  </si>
  <si>
    <t>B2.3.2</t>
  </si>
  <si>
    <t>B2.3.1.1</t>
  </si>
  <si>
    <t>B2.3.2.1</t>
  </si>
  <si>
    <t>programy terapeutyczne (lekowe), w tym:</t>
  </si>
  <si>
    <t>leki, środki spożywcze specjalnego przeznaczenia żywieniowego objęte programami lekowymi</t>
  </si>
  <si>
    <t>leki stosowane w chemioterapii</t>
  </si>
  <si>
    <t>B2.14.2</t>
  </si>
  <si>
    <t>B2.14.3</t>
  </si>
  <si>
    <t>refundacja leków, o których mowa w art. 15 ust. 2 pkt 17 ustawy</t>
  </si>
  <si>
    <t>refundacja środków spożywczych specjalnego przeznaczenia żywieniowego, o których mowa w art. 15 ust. 2 pkt 18 ustawy</t>
  </si>
  <si>
    <t>refundacja leków, środków specjalnego przeznaczenia żywieniowego oraz wyrobów medycznych dostępnych w aptece na receptę</t>
  </si>
  <si>
    <t>B2.16.1</t>
  </si>
  <si>
    <t>rezerwa, o której mowa w art. 118 ust. 2 pkt 2 lit. c ustawy</t>
  </si>
  <si>
    <t>koszty świadczeń opieki zdrowotnej z lat ubiegłych</t>
  </si>
  <si>
    <t>zaopatrzenie w wyroby medyczne oraz ich naprawa, o których mowa w ustawie o refundacji</t>
  </si>
  <si>
    <t>świadczenia opieki zdrowotnej kontraktowane odrębnie</t>
  </si>
  <si>
    <t>chemioterapia, w tym:</t>
  </si>
  <si>
    <t>rezerwa na pokrycie kosztów świadczeń opieki zdrowotnej oraz refundacji leków, w tym:</t>
  </si>
  <si>
    <t>Koszty świadczeń opieki zdrowotnej (B2.1+...+B2.19)</t>
  </si>
  <si>
    <t>B2.19</t>
  </si>
  <si>
    <t>rezerwa na koszty świadczeń opieki zdrowotnej udzielone w ramach transgranicznej opieki zdrowotnej</t>
  </si>
  <si>
    <t>refundacja, z tego:</t>
  </si>
  <si>
    <t>Lubuski Oddział Wojewódzki NFZ</t>
  </si>
  <si>
    <t>%</t>
  </si>
  <si>
    <t>Plan 2017                                                      (w tys. zł)</t>
  </si>
  <si>
    <t>Plan 2016                                         (w tys. zł)</t>
  </si>
  <si>
    <t>Plan finansowy oddziału wojewódzkiego Narodowego Funduszu Zdrowia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</si>
</sst>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</numFmts>
  <fonts count="30" x14ac:knownFonts="1">
    <font>
      <sz val="10"/>
      <name val="Arial CE"/>
      <charset val="238"/>
    </font>
    <font>
      <sz val="10"/>
      <name val="Arial CE"/>
      <charset val="238"/>
    </font>
    <font>
      <b/>
      <sz val="18"/>
      <name val="Times New Roman"/>
      <family val="1"/>
      <charset val="238"/>
    </font>
    <font>
      <sz val="18"/>
      <name val="Times New Roman"/>
      <family val="1"/>
      <charset val="238"/>
    </font>
    <font>
      <b/>
      <sz val="20"/>
      <name val="Verdana"/>
      <family val="2"/>
      <charset val="238"/>
    </font>
    <font>
      <sz val="10"/>
      <name val="Times New Roman"/>
      <family val="1"/>
    </font>
    <font>
      <b/>
      <sz val="20"/>
      <name val="Times New Roman"/>
      <family val="1"/>
      <charset val="238"/>
    </font>
    <font>
      <b/>
      <sz val="20"/>
      <name val="Times New Roman"/>
      <family val="1"/>
    </font>
    <font>
      <b/>
      <sz val="20"/>
      <name val="Times New Roman CE"/>
      <charset val="238"/>
    </font>
    <font>
      <b/>
      <sz val="16"/>
      <name val="Times New Roman"/>
      <family val="1"/>
    </font>
    <font>
      <b/>
      <sz val="16"/>
      <name val="Times New Roman"/>
      <family val="1"/>
      <charset val="238"/>
    </font>
    <font>
      <b/>
      <sz val="24"/>
      <name val="Times New Roman"/>
      <family val="1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sz val="20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</font>
    <font>
      <sz val="16"/>
      <name val="Times New Roman CE"/>
      <charset val="238"/>
    </font>
    <font>
      <sz val="16"/>
      <name val="Times New Roman CE"/>
      <family val="1"/>
      <charset val="238"/>
    </font>
    <font>
      <b/>
      <sz val="16"/>
      <name val="Times New Roman CE"/>
      <charset val="238"/>
    </font>
    <font>
      <sz val="10"/>
      <name val="Times New Roman CE"/>
      <family val="1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20"/>
      <name val="Verdana"/>
      <family val="2"/>
      <charset val="238"/>
    </font>
    <font>
      <sz val="20"/>
      <name val="Times New Roman"/>
      <family val="1"/>
    </font>
    <font>
      <sz val="20"/>
      <color theme="1"/>
      <name val="Times New Roman"/>
      <family val="1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</cellStyleXfs>
  <cellXfs count="42">
    <xf numFmtId="0" fontId="0" fillId="0" borderId="0" xfId="0"/>
    <xf numFmtId="0" fontId="3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9" fillId="3" borderId="1" xfId="17" applyFont="1" applyFill="1" applyBorder="1" applyAlignment="1" applyProtection="1">
      <alignment horizontal="center" vertical="center" wrapText="1"/>
      <protection locked="0"/>
    </xf>
    <xf numFmtId="0" fontId="10" fillId="3" borderId="1" xfId="17" applyFont="1" applyFill="1" applyBorder="1" applyAlignment="1" applyProtection="1">
      <alignment horizontal="left" vertical="center" wrapText="1" indent="1"/>
    </xf>
    <xf numFmtId="0" fontId="5" fillId="3" borderId="0" xfId="0" applyFont="1" applyFill="1" applyAlignment="1" applyProtection="1">
      <alignment vertical="center"/>
      <protection locked="0"/>
    </xf>
    <xf numFmtId="0" fontId="12" fillId="0" borderId="1" xfId="17" applyFont="1" applyFill="1" applyBorder="1" applyAlignment="1" applyProtection="1">
      <alignment horizontal="center" vertical="center" wrapText="1"/>
    </xf>
    <xf numFmtId="0" fontId="13" fillId="0" borderId="1" xfId="17" applyFont="1" applyFill="1" applyBorder="1" applyAlignment="1" applyProtection="1">
      <alignment horizontal="left" vertical="center" wrapText="1" indent="2"/>
    </xf>
    <xf numFmtId="0" fontId="15" fillId="0" borderId="1" xfId="17" applyFont="1" applyFill="1" applyBorder="1" applyAlignment="1" applyProtection="1">
      <alignment horizontal="center" vertical="center" wrapText="1"/>
    </xf>
    <xf numFmtId="0" fontId="16" fillId="0" borderId="1" xfId="17" applyFont="1" applyFill="1" applyBorder="1" applyAlignment="1" applyProtection="1">
      <alignment horizontal="left" vertical="center" wrapText="1" indent="3"/>
    </xf>
    <xf numFmtId="0" fontId="12" fillId="0" borderId="1" xfId="17" applyFont="1" applyFill="1" applyBorder="1" applyAlignment="1" applyProtection="1">
      <alignment horizontal="left" vertical="center" wrapText="1" indent="2"/>
    </xf>
    <xf numFmtId="0" fontId="13" fillId="0" borderId="1" xfId="17" applyFont="1" applyFill="1" applyBorder="1" applyAlignment="1" applyProtection="1">
      <alignment horizontal="center" vertical="center" wrapText="1"/>
    </xf>
    <xf numFmtId="0" fontId="5" fillId="0" borderId="1" xfId="17" applyFont="1" applyFill="1" applyBorder="1" applyAlignment="1" applyProtection="1">
      <alignment horizontal="center" vertical="center" wrapText="1"/>
    </xf>
    <xf numFmtId="0" fontId="17" fillId="0" borderId="1" xfId="17" applyFont="1" applyFill="1" applyBorder="1" applyAlignment="1" applyProtection="1">
      <alignment horizontal="center" vertical="center" wrapText="1"/>
    </xf>
    <xf numFmtId="0" fontId="12" fillId="0" borderId="1" xfId="15" applyFont="1" applyFill="1" applyBorder="1" applyAlignment="1" applyProtection="1">
      <alignment horizontal="left" vertical="center" wrapText="1" indent="2"/>
    </xf>
    <xf numFmtId="0" fontId="18" fillId="0" borderId="1" xfId="17" applyFont="1" applyFill="1" applyBorder="1" applyAlignment="1" applyProtection="1">
      <alignment horizontal="left" vertical="center" wrapText="1" indent="2"/>
    </xf>
    <xf numFmtId="0" fontId="19" fillId="0" borderId="1" xfId="17" applyFont="1" applyFill="1" applyBorder="1" applyAlignment="1" applyProtection="1">
      <alignment horizontal="center" vertical="center" wrapText="1"/>
    </xf>
    <xf numFmtId="0" fontId="19" fillId="0" borderId="1" xfId="17" applyFont="1" applyFill="1" applyBorder="1" applyAlignment="1" applyProtection="1">
      <alignment horizontal="left" vertical="center" wrapText="1" indent="1"/>
    </xf>
    <xf numFmtId="0" fontId="20" fillId="0" borderId="0" xfId="0" applyFont="1" applyFill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>
      <alignment horizontal="right" vertical="center"/>
    </xf>
    <xf numFmtId="0" fontId="6" fillId="3" borderId="1" xfId="15" applyFont="1" applyFill="1" applyBorder="1" applyAlignment="1" applyProtection="1">
      <alignment horizontal="center" vertical="center" wrapText="1"/>
      <protection locked="0"/>
    </xf>
    <xf numFmtId="0" fontId="7" fillId="3" borderId="1" xfId="15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right" vertical="center"/>
      <protection locked="0"/>
    </xf>
    <xf numFmtId="3" fontId="6" fillId="0" borderId="1" xfId="0" applyNumberFormat="1" applyFont="1" applyFill="1" applyBorder="1" applyAlignment="1" applyProtection="1">
      <alignment horizontal="right" vertical="center"/>
      <protection locked="0"/>
    </xf>
    <xf numFmtId="3" fontId="14" fillId="0" borderId="1" xfId="0" applyNumberFormat="1" applyFont="1" applyFill="1" applyBorder="1" applyAlignment="1" applyProtection="1">
      <alignment horizontal="right" vertical="center"/>
      <protection locked="0"/>
    </xf>
    <xf numFmtId="3" fontId="11" fillId="4" borderId="1" xfId="0" applyNumberFormat="1" applyFont="1" applyFill="1" applyBorder="1" applyAlignment="1">
      <alignment horizontal="right" vertical="center"/>
    </xf>
    <xf numFmtId="3" fontId="26" fillId="0" borderId="1" xfId="0" applyNumberFormat="1" applyFont="1" applyFill="1" applyBorder="1" applyAlignment="1" applyProtection="1">
      <alignment horizontal="right" vertical="center"/>
      <protection locked="0"/>
    </xf>
    <xf numFmtId="3" fontId="14" fillId="0" borderId="1" xfId="0" applyNumberFormat="1" applyFont="1" applyFill="1" applyBorder="1" applyAlignment="1" applyProtection="1">
      <alignment vertical="center"/>
      <protection locked="0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10" fontId="5" fillId="0" borderId="0" xfId="0" applyNumberFormat="1" applyFont="1" applyFill="1" applyAlignment="1" applyProtection="1">
      <alignment vertical="center"/>
      <protection locked="0"/>
    </xf>
    <xf numFmtId="10" fontId="3" fillId="0" borderId="0" xfId="0" applyNumberFormat="1" applyFont="1" applyFill="1" applyAlignment="1" applyProtection="1">
      <alignment vertical="center"/>
      <protection locked="0"/>
    </xf>
    <xf numFmtId="10" fontId="2" fillId="0" borderId="0" xfId="0" applyNumberFormat="1" applyFont="1" applyFill="1" applyAlignment="1" applyProtection="1">
      <alignment vertical="center"/>
      <protection locked="0"/>
    </xf>
    <xf numFmtId="10" fontId="29" fillId="3" borderId="1" xfId="0" applyNumberFormat="1" applyFont="1" applyFill="1" applyBorder="1" applyAlignment="1" applyProtection="1">
      <alignment horizontal="center" vertical="center"/>
      <protection locked="0"/>
    </xf>
    <xf numFmtId="10" fontId="29" fillId="3" borderId="1" xfId="0" applyNumberFormat="1" applyFont="1" applyFill="1" applyBorder="1" applyAlignment="1" applyProtection="1">
      <alignment vertical="center"/>
      <protection locked="0"/>
    </xf>
    <xf numFmtId="10" fontId="29" fillId="0" borderId="1" xfId="0" applyNumberFormat="1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3" fontId="6" fillId="3" borderId="1" xfId="16" applyNumberFormat="1" applyFont="1" applyFill="1" applyBorder="1" applyAlignment="1">
      <alignment horizontal="center" vertical="center" wrapText="1"/>
    </xf>
  </cellXfs>
  <cellStyles count="19">
    <cellStyle name="_PERSONAL" xfId="1"/>
    <cellStyle name="_PERSONAL_1" xfId="2"/>
    <cellStyle name="_PERSONAL_1_dialKartaDziałkiczI (2)" xfId="3"/>
    <cellStyle name="_PERSONAL_1_dialTabelaIDSP (2)" xfId="4"/>
    <cellStyle name="_PERSONAL_1_dialTabelaIIAIWO (2)" xfId="5"/>
    <cellStyle name="_PERSONAL_1_EDUKACJA" xfId="6"/>
    <cellStyle name="_PERSONAL_1_Tabela wskaźników" xfId="7"/>
    <cellStyle name="_PERSONAL_1_Zeszyt3" xfId="8"/>
    <cellStyle name="Comma [0]_laroux" xfId="9"/>
    <cellStyle name="Comma_laroux" xfId="10"/>
    <cellStyle name="Currency [0]_laroux" xfId="11"/>
    <cellStyle name="Currency_laroux" xfId="12"/>
    <cellStyle name="Normal_laroux" xfId="13"/>
    <cellStyle name="normální_laroux" xfId="14"/>
    <cellStyle name="Normalny" xfId="0" builtinId="0"/>
    <cellStyle name="Normalny_03PlFin_0403" xfId="15"/>
    <cellStyle name="Normalny_2007.06.18 -2v- Plan finansowy na lata 2004 - 2010" xfId="16"/>
    <cellStyle name="Normalny_Wzór z 09.10.2001" xfId="17"/>
    <cellStyle name="Styl 1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17P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arzyna.sadowska/Ustawienia%20lokalne/Temporary%20Internet%20Files/OLK78/Baza%20Danych%201999/Plany%20Finansowe/Ok/17P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01p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01pw"/>
      <sheetName val="01pw.xls"/>
    </sheetNames>
    <definedNames>
      <definedName name="PETLA"/>
    </defined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showGridLines="0" tabSelected="1" view="pageBreakPreview" zoomScale="55" zoomScaleNormal="70" zoomScaleSheetLayoutView="55" workbookViewId="0">
      <pane ySplit="6" topLeftCell="A7" activePane="bottomLeft" state="frozen"/>
      <selection activeCell="G1" sqref="G1:H65536"/>
      <selection pane="bottomLeft" activeCell="A3" sqref="A3:D3"/>
    </sheetView>
  </sheetViews>
  <sheetFormatPr defaultRowHeight="12.75" x14ac:dyDescent="0.2"/>
  <cols>
    <col min="1" max="1" width="9.140625" style="4"/>
    <col min="2" max="2" width="135.85546875" style="4" customWidth="1"/>
    <col min="3" max="3" width="24" style="4" customWidth="1"/>
    <col min="4" max="4" width="24.140625" style="4" customWidth="1"/>
    <col min="5" max="5" width="14.5703125" style="33" customWidth="1"/>
    <col min="6" max="16384" width="9.140625" style="4"/>
  </cols>
  <sheetData>
    <row r="1" spans="1:5" ht="24" customHeight="1" x14ac:dyDescent="0.2">
      <c r="D1" s="26"/>
    </row>
    <row r="2" spans="1:5" s="1" customFormat="1" ht="37.5" customHeight="1" x14ac:dyDescent="0.2">
      <c r="A2" s="40" t="s">
        <v>66</v>
      </c>
      <c r="B2" s="40"/>
      <c r="C2" s="40"/>
      <c r="D2" s="40"/>
      <c r="E2" s="34"/>
    </row>
    <row r="3" spans="1:5" s="2" customFormat="1" ht="33" customHeight="1" x14ac:dyDescent="0.2">
      <c r="A3" s="39" t="s">
        <v>62</v>
      </c>
      <c r="B3" s="39"/>
      <c r="C3" s="39"/>
      <c r="D3" s="39"/>
      <c r="E3" s="35"/>
    </row>
    <row r="4" spans="1:5" ht="33" customHeight="1" x14ac:dyDescent="0.2">
      <c r="A4" s="3"/>
      <c r="B4" s="22"/>
      <c r="C4" s="22"/>
      <c r="D4" s="23"/>
    </row>
    <row r="5" spans="1:5" s="5" customFormat="1" ht="71.25" customHeight="1" x14ac:dyDescent="0.2">
      <c r="A5" s="24" t="s">
        <v>0</v>
      </c>
      <c r="B5" s="25" t="s">
        <v>1</v>
      </c>
      <c r="C5" s="25" t="s">
        <v>65</v>
      </c>
      <c r="D5" s="41" t="s">
        <v>64</v>
      </c>
      <c r="E5" s="36" t="s">
        <v>63</v>
      </c>
    </row>
    <row r="6" spans="1:5" s="8" customFormat="1" ht="30" customHeight="1" x14ac:dyDescent="0.2">
      <c r="A6" s="6" t="s">
        <v>2</v>
      </c>
      <c r="B6" s="7" t="s">
        <v>58</v>
      </c>
      <c r="C6" s="29">
        <f>C7+C8+C9+C14+C15+C16+C17+C18+C19+C20+C21+C22+C23+C24+C28+C29+C31+C32+C33</f>
        <v>1782200</v>
      </c>
      <c r="D6" s="29">
        <f>D7+D8+D9+D14+D15+D16+D17+D18+D19+D20+D21+D22+D23+D24+D28+D29+D31+D32+D33</f>
        <v>1858303.42</v>
      </c>
      <c r="E6" s="37">
        <f>(D6/C6)-100%</f>
        <v>4.2701952642800967E-2</v>
      </c>
    </row>
    <row r="7" spans="1:5" ht="31.5" customHeight="1" x14ac:dyDescent="0.2">
      <c r="A7" s="9" t="s">
        <v>3</v>
      </c>
      <c r="B7" s="10" t="s">
        <v>4</v>
      </c>
      <c r="C7" s="31">
        <v>246200</v>
      </c>
      <c r="D7" s="30">
        <v>259273</v>
      </c>
      <c r="E7" s="38">
        <f>(D7/C7)-100%</f>
        <v>5.3099106417546782E-2</v>
      </c>
    </row>
    <row r="8" spans="1:5" ht="31.5" customHeight="1" x14ac:dyDescent="0.2">
      <c r="A8" s="9" t="s">
        <v>5</v>
      </c>
      <c r="B8" s="10" t="s">
        <v>6</v>
      </c>
      <c r="C8" s="31">
        <v>149000</v>
      </c>
      <c r="D8" s="30">
        <v>136762.42000000001</v>
      </c>
      <c r="E8" s="38">
        <f t="shared" ref="E8:E35" si="0">(D8/C8)-100%</f>
        <v>-8.2131409395973076E-2</v>
      </c>
    </row>
    <row r="9" spans="1:5" ht="31.5" customHeight="1" x14ac:dyDescent="0.2">
      <c r="A9" s="9" t="s">
        <v>7</v>
      </c>
      <c r="B9" s="10" t="s">
        <v>8</v>
      </c>
      <c r="C9" s="31">
        <v>657633</v>
      </c>
      <c r="D9" s="30">
        <v>699243</v>
      </c>
      <c r="E9" s="38">
        <f t="shared" si="0"/>
        <v>6.3272372280588129E-2</v>
      </c>
    </row>
    <row r="10" spans="1:5" ht="31.5" customHeight="1" x14ac:dyDescent="0.2">
      <c r="A10" s="11" t="s">
        <v>9</v>
      </c>
      <c r="B10" s="12" t="s">
        <v>43</v>
      </c>
      <c r="C10" s="31">
        <v>56700</v>
      </c>
      <c r="D10" s="30">
        <v>65100</v>
      </c>
      <c r="E10" s="38">
        <f t="shared" si="0"/>
        <v>0.14814814814814814</v>
      </c>
    </row>
    <row r="11" spans="1:5" ht="31.5" customHeight="1" x14ac:dyDescent="0.2">
      <c r="A11" s="11" t="s">
        <v>41</v>
      </c>
      <c r="B11" s="12" t="s">
        <v>44</v>
      </c>
      <c r="C11" s="31">
        <v>51600</v>
      </c>
      <c r="D11" s="30">
        <v>60000</v>
      </c>
      <c r="E11" s="38">
        <f t="shared" si="0"/>
        <v>0.16279069767441867</v>
      </c>
    </row>
    <row r="12" spans="1:5" ht="31.5" customHeight="1" x14ac:dyDescent="0.2">
      <c r="A12" s="11" t="s">
        <v>40</v>
      </c>
      <c r="B12" s="12" t="s">
        <v>56</v>
      </c>
      <c r="C12" s="31">
        <v>27800</v>
      </c>
      <c r="D12" s="30">
        <v>29178</v>
      </c>
      <c r="E12" s="38">
        <f t="shared" si="0"/>
        <v>4.9568345323740992E-2</v>
      </c>
    </row>
    <row r="13" spans="1:5" ht="31.5" customHeight="1" x14ac:dyDescent="0.2">
      <c r="A13" s="11" t="s">
        <v>42</v>
      </c>
      <c r="B13" s="12" t="s">
        <v>45</v>
      </c>
      <c r="C13" s="31">
        <v>9000</v>
      </c>
      <c r="D13" s="30">
        <v>11000</v>
      </c>
      <c r="E13" s="38">
        <f t="shared" si="0"/>
        <v>0.22222222222222232</v>
      </c>
    </row>
    <row r="14" spans="1:5" ht="31.5" customHeight="1" x14ac:dyDescent="0.2">
      <c r="A14" s="9" t="s">
        <v>10</v>
      </c>
      <c r="B14" s="10" t="s">
        <v>11</v>
      </c>
      <c r="C14" s="31">
        <v>84000</v>
      </c>
      <c r="D14" s="30">
        <v>94896</v>
      </c>
      <c r="E14" s="38">
        <f t="shared" si="0"/>
        <v>0.12971428571428567</v>
      </c>
    </row>
    <row r="15" spans="1:5" ht="31.5" customHeight="1" x14ac:dyDescent="0.2">
      <c r="A15" s="9" t="s">
        <v>12</v>
      </c>
      <c r="B15" s="10" t="s">
        <v>13</v>
      </c>
      <c r="C15" s="31">
        <v>47940</v>
      </c>
      <c r="D15" s="30">
        <v>47068</v>
      </c>
      <c r="E15" s="38">
        <f t="shared" si="0"/>
        <v>-1.8189403420942885E-2</v>
      </c>
    </row>
    <row r="16" spans="1:5" ht="31.5" customHeight="1" x14ac:dyDescent="0.2">
      <c r="A16" s="9" t="s">
        <v>14</v>
      </c>
      <c r="B16" s="10" t="s">
        <v>15</v>
      </c>
      <c r="C16" s="31">
        <v>21500</v>
      </c>
      <c r="D16" s="30">
        <v>25782</v>
      </c>
      <c r="E16" s="38">
        <f t="shared" si="0"/>
        <v>0.19916279069767451</v>
      </c>
    </row>
    <row r="17" spans="1:5" ht="31.5" customHeight="1" x14ac:dyDescent="0.2">
      <c r="A17" s="9" t="s">
        <v>16</v>
      </c>
      <c r="B17" s="10" t="s">
        <v>17</v>
      </c>
      <c r="C17" s="31">
        <v>10800</v>
      </c>
      <c r="D17" s="30">
        <v>17457</v>
      </c>
      <c r="E17" s="38">
        <f t="shared" si="0"/>
        <v>0.61638888888888888</v>
      </c>
    </row>
    <row r="18" spans="1:5" ht="31.5" customHeight="1" x14ac:dyDescent="0.2">
      <c r="A18" s="9" t="s">
        <v>18</v>
      </c>
      <c r="B18" s="10" t="s">
        <v>19</v>
      </c>
      <c r="C18" s="31">
        <v>43350</v>
      </c>
      <c r="D18" s="30">
        <v>39761</v>
      </c>
      <c r="E18" s="38">
        <f t="shared" si="0"/>
        <v>-8.2791234140715098E-2</v>
      </c>
    </row>
    <row r="19" spans="1:5" ht="31.5" customHeight="1" x14ac:dyDescent="0.2">
      <c r="A19" s="9" t="s">
        <v>20</v>
      </c>
      <c r="B19" s="10" t="s">
        <v>21</v>
      </c>
      <c r="C19" s="31">
        <v>14200</v>
      </c>
      <c r="D19" s="30">
        <v>14300</v>
      </c>
      <c r="E19" s="38">
        <f t="shared" si="0"/>
        <v>7.0422535211267512E-3</v>
      </c>
    </row>
    <row r="20" spans="1:5" ht="31.5" customHeight="1" x14ac:dyDescent="0.2">
      <c r="A20" s="9" t="s">
        <v>22</v>
      </c>
      <c r="B20" s="10" t="s">
        <v>23</v>
      </c>
      <c r="C20" s="31">
        <v>1634</v>
      </c>
      <c r="D20" s="30">
        <v>1655</v>
      </c>
      <c r="E20" s="38">
        <f t="shared" si="0"/>
        <v>1.2851897184822603E-2</v>
      </c>
    </row>
    <row r="21" spans="1:5" ht="31.5" customHeight="1" x14ac:dyDescent="0.2">
      <c r="A21" s="9" t="s">
        <v>24</v>
      </c>
      <c r="B21" s="10" t="s">
        <v>25</v>
      </c>
      <c r="C21" s="31">
        <v>5500</v>
      </c>
      <c r="D21" s="30">
        <v>5203</v>
      </c>
      <c r="E21" s="38">
        <f t="shared" si="0"/>
        <v>-5.4000000000000048E-2</v>
      </c>
    </row>
    <row r="22" spans="1:5" ht="31.5" customHeight="1" x14ac:dyDescent="0.2">
      <c r="A22" s="9" t="s">
        <v>26</v>
      </c>
      <c r="B22" s="10" t="s">
        <v>55</v>
      </c>
      <c r="C22" s="31">
        <v>41840</v>
      </c>
      <c r="D22" s="30">
        <v>41812</v>
      </c>
      <c r="E22" s="38">
        <f t="shared" si="0"/>
        <v>-6.692160611854181E-4</v>
      </c>
    </row>
    <row r="23" spans="1:5" ht="27.75" customHeight="1" x14ac:dyDescent="0.2">
      <c r="A23" s="9" t="s">
        <v>27</v>
      </c>
      <c r="B23" s="13" t="s">
        <v>54</v>
      </c>
      <c r="C23" s="31">
        <v>26000</v>
      </c>
      <c r="D23" s="30">
        <v>27300</v>
      </c>
      <c r="E23" s="38">
        <f t="shared" si="0"/>
        <v>5.0000000000000044E-2</v>
      </c>
    </row>
    <row r="24" spans="1:5" ht="31.5" customHeight="1" x14ac:dyDescent="0.2">
      <c r="A24" s="14" t="s">
        <v>28</v>
      </c>
      <c r="B24" s="10" t="s">
        <v>61</v>
      </c>
      <c r="C24" s="31">
        <v>172075</v>
      </c>
      <c r="D24" s="30">
        <f>201906-906</f>
        <v>201000</v>
      </c>
      <c r="E24" s="38">
        <f t="shared" si="0"/>
        <v>0.16809530727880295</v>
      </c>
    </row>
    <row r="25" spans="1:5" ht="31.5" customHeight="1" x14ac:dyDescent="0.2">
      <c r="A25" s="15" t="s">
        <v>29</v>
      </c>
      <c r="B25" s="12" t="s">
        <v>50</v>
      </c>
      <c r="C25" s="31">
        <f>C24-C26-C27</f>
        <v>171575</v>
      </c>
      <c r="D25" s="30">
        <f>201406-906</f>
        <v>200500</v>
      </c>
      <c r="E25" s="38">
        <f t="shared" si="0"/>
        <v>0.16858516683666025</v>
      </c>
    </row>
    <row r="26" spans="1:5" ht="31.5" customHeight="1" x14ac:dyDescent="0.2">
      <c r="A26" s="15" t="s">
        <v>46</v>
      </c>
      <c r="B26" s="12" t="s">
        <v>48</v>
      </c>
      <c r="C26" s="31">
        <v>300</v>
      </c>
      <c r="D26" s="30">
        <v>300</v>
      </c>
      <c r="E26" s="38">
        <f t="shared" si="0"/>
        <v>0</v>
      </c>
    </row>
    <row r="27" spans="1:5" ht="31.5" customHeight="1" x14ac:dyDescent="0.2">
      <c r="A27" s="15" t="s">
        <v>47</v>
      </c>
      <c r="B27" s="12" t="s">
        <v>49</v>
      </c>
      <c r="C27" s="31">
        <v>200</v>
      </c>
      <c r="D27" s="30">
        <v>200</v>
      </c>
      <c r="E27" s="38">
        <f t="shared" si="0"/>
        <v>0</v>
      </c>
    </row>
    <row r="28" spans="1:5" ht="33" customHeight="1" x14ac:dyDescent="0.2">
      <c r="A28" s="16" t="s">
        <v>30</v>
      </c>
      <c r="B28" s="17" t="s">
        <v>31</v>
      </c>
      <c r="C28" s="31">
        <v>0</v>
      </c>
      <c r="D28" s="30">
        <v>0</v>
      </c>
      <c r="E28" s="38">
        <v>0</v>
      </c>
    </row>
    <row r="29" spans="1:5" ht="33" customHeight="1" x14ac:dyDescent="0.2">
      <c r="A29" s="16" t="s">
        <v>32</v>
      </c>
      <c r="B29" s="18" t="s">
        <v>57</v>
      </c>
      <c r="C29" s="31">
        <v>43174</v>
      </c>
      <c r="D29" s="30">
        <f>13151+906</f>
        <v>14057</v>
      </c>
      <c r="E29" s="38">
        <f t="shared" si="0"/>
        <v>-0.67441052485292075</v>
      </c>
    </row>
    <row r="30" spans="1:5" ht="33" customHeight="1" x14ac:dyDescent="0.2">
      <c r="A30" s="15" t="s">
        <v>51</v>
      </c>
      <c r="B30" s="12" t="s">
        <v>52</v>
      </c>
      <c r="C30" s="31">
        <v>43174</v>
      </c>
      <c r="D30" s="30">
        <v>0</v>
      </c>
      <c r="E30" s="38">
        <f t="shared" si="0"/>
        <v>-1</v>
      </c>
    </row>
    <row r="31" spans="1:5" ht="33" customHeight="1" x14ac:dyDescent="0.2">
      <c r="A31" s="16" t="s">
        <v>33</v>
      </c>
      <c r="B31" s="18" t="s">
        <v>34</v>
      </c>
      <c r="C31" s="31">
        <v>215354</v>
      </c>
      <c r="D31" s="30">
        <v>227734</v>
      </c>
      <c r="E31" s="38">
        <f t="shared" si="0"/>
        <v>5.7486742758434906E-2</v>
      </c>
    </row>
    <row r="32" spans="1:5" ht="33" customHeight="1" x14ac:dyDescent="0.2">
      <c r="A32" s="16" t="s">
        <v>35</v>
      </c>
      <c r="B32" s="18" t="s">
        <v>53</v>
      </c>
      <c r="C32" s="31">
        <v>2000</v>
      </c>
      <c r="D32" s="30">
        <v>5000</v>
      </c>
      <c r="E32" s="38">
        <f t="shared" si="0"/>
        <v>1.5</v>
      </c>
    </row>
    <row r="33" spans="1:5" ht="33" customHeight="1" x14ac:dyDescent="0.2">
      <c r="A33" s="16" t="s">
        <v>59</v>
      </c>
      <c r="B33" s="18" t="s">
        <v>60</v>
      </c>
      <c r="C33" s="31">
        <v>0</v>
      </c>
      <c r="D33" s="30">
        <v>0</v>
      </c>
      <c r="E33" s="38">
        <v>0</v>
      </c>
    </row>
    <row r="34" spans="1:5" s="21" customFormat="1" ht="31.5" customHeight="1" x14ac:dyDescent="0.2">
      <c r="A34" s="19" t="s">
        <v>36</v>
      </c>
      <c r="B34" s="20" t="s">
        <v>37</v>
      </c>
      <c r="C34" s="32">
        <v>0</v>
      </c>
      <c r="D34" s="27">
        <v>0</v>
      </c>
      <c r="E34" s="38">
        <v>0</v>
      </c>
    </row>
    <row r="35" spans="1:5" s="21" customFormat="1" ht="31.5" customHeight="1" x14ac:dyDescent="0.2">
      <c r="A35" s="19" t="s">
        <v>38</v>
      </c>
      <c r="B35" s="20" t="s">
        <v>39</v>
      </c>
      <c r="C35" s="31">
        <v>65338</v>
      </c>
      <c r="D35" s="28">
        <v>66223</v>
      </c>
      <c r="E35" s="38">
        <f t="shared" si="0"/>
        <v>1.3544950870856054E-2</v>
      </c>
    </row>
  </sheetData>
  <sheetProtection formatCells="0" formatColumns="0" formatRows="0" insertColumns="0" insertRows="0" insertHyperlinks="0" deleteColumns="0" deleteRows="0"/>
  <mergeCells count="2">
    <mergeCell ref="A3:D3"/>
    <mergeCell ref="A2:D2"/>
  </mergeCells>
  <printOptions horizontalCentered="1"/>
  <pageMargins left="0" right="0" top="0.39370078740157483" bottom="0.59055118110236227" header="0.51181102362204722" footer="0.39370078740157483"/>
  <pageSetup paperSize="9" scale="48" orientation="portrait" r:id="rId1"/>
  <headerFooter alignWithMargins="0">
    <oddFooter>&amp;R&amp;20&amp;P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Pr_pl_2017</vt:lpstr>
      <vt:lpstr>Pr_pl_2017!Obszar_wydruku</vt:lpstr>
    </vt:vector>
  </TitlesOfParts>
  <Company>NFZ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marian.mackiewicz</dc:creator>
  <cp:lastModifiedBy>Katarzyna Przytuła</cp:lastModifiedBy>
  <cp:lastPrinted>2016-06-23T07:47:52Z</cp:lastPrinted>
  <dcterms:created xsi:type="dcterms:W3CDTF">2009-05-18T08:37:25Z</dcterms:created>
  <dcterms:modified xsi:type="dcterms:W3CDTF">2017-01-27T13:20:58Z</dcterms:modified>
</cp:coreProperties>
</file>